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85" windowHeight="133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<sst xmlns="http://schemas.openxmlformats.org/spreadsheetml/2006/main" count="26" uniqueCount="26">
  <si>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rif crono</t>
  </si>
  <si>
    <t>imp. mandopera c.ca</t>
  </si>
  <si>
    <t>persone per squadra</t>
  </si>
  <si>
    <t>n. squadre</t>
  </si>
  <si>
    <t>media costo orario</t>
  </si>
  <si>
    <t>ore lav al giorno</t>
  </si>
  <si>
    <t>idranti</t>
  </si>
  <si>
    <t>locale gruppo n.2 - edile</t>
  </si>
  <si>
    <t>gruppo n. 2 - idrico</t>
  </si>
  <si>
    <t>locale gruppo n.2 - elettrico</t>
  </si>
  <si>
    <t>serbatoi gruppo n.2 - idraulico</t>
  </si>
  <si>
    <t>calcolo cronoprogramma Cevello - PI v 01</t>
  </si>
  <si>
    <t>Totale Manodopera in c.m.</t>
  </si>
  <si>
    <t>gg lav. Previsti</t>
  </si>
  <si>
    <t>Opere di Compartimentazione edif. B</t>
  </si>
  <si>
    <t>Opere da Fallegname, Fabbro, ecc.edif.B</t>
  </si>
  <si>
    <t>Opere da Elettr., ecc. edif. B</t>
  </si>
  <si>
    <t>Opere Adeg. Edif. B - TMO</t>
  </si>
  <si>
    <t>tot somm</t>
  </si>
  <si>
    <t>Opere adeguamenti ascensori ed. B</t>
  </si>
  <si>
    <t>Opere di Compartimentazione edif. A</t>
  </si>
  <si>
    <t>Opere da Fallegname, Fabbro, ecc.edif.A</t>
  </si>
  <si>
    <t>Opere da Elettr., ecc. edif. A</t>
  </si>
  <si>
    <t>Opere Adeg. Edif. A - "Aula VIGNOLA"</t>
  </si>
  <si>
    <t>Opere adeguamenti ascensori ed. A</t>
  </si>
  <si>
    <t>Opere di Compartimentazione edif. Vari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</si>
</sst>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#,##0.0_ ;\-#,##0.0\ "/>
  </numFmts>
  <fonts count="3">
    <font>
      <sz val="10"/>
      <name val="Arial"/>
      <family val="0"/>
    </font>
    <font>
      <sz val="8"/>
      <name val="Arial"/>
      <family val="0"/>
    </font>
    <font>
      <b/>
      <sz val="10"/>
      <color indexed="5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4" fontId="0" fillId="0" borderId="0" xfId="15" applyAlignment="1">
      <alignment/>
    </xf>
    <xf numFmtId="0" fontId="0" fillId="0" borderId="0" xfId="0" applyAlignment="1">
      <alignment horizontal="center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center" wrapText="1"/>
    </xf>
    <xf numFmtId="164" fontId="2" fillId="0" borderId="0" xfId="15" applyNumberFormat="1" applyFont="1" applyAlignment="1">
      <alignment horizontal="center"/>
    </xf>
    <xf numFmtId="44" fontId="2" fillId="0" borderId="0" xfId="15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64" fontId="0" fillId="0" borderId="0" xfId="0" applyNumberForma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3">
      <selection activeCell="B36" sqref="B36"/>
    </sheetView>
  </sheetViews>
  <sheetFormatPr defaultColWidth="9.140625" defaultRowHeight="12.75"/>
  <cols>
    <col min="2" max="2" width="35.421875" style="0" bestFit="1" customWidth="1"/>
    <col min="3" max="3" width="14.421875" style="0" customWidth="1"/>
    <col min="4" max="4" width="10.8515625" style="0" customWidth="1"/>
    <col min="5" max="5" width="9.7109375" style="0" bestFit="1" customWidth="1"/>
    <col min="6" max="6" width="10.421875" style="0" customWidth="1"/>
    <col min="7" max="7" width="10.8515625" style="0" customWidth="1"/>
    <col min="8" max="8" width="12.8515625" style="7" bestFit="1" customWidth="1"/>
  </cols>
  <sheetData>
    <row r="1" ht="12.75">
      <c r="A1" t="s">
        <v>11</v>
      </c>
    </row>
    <row r="3" spans="1:8" s="4" customFormat="1" ht="38.25">
      <c r="A3" s="4" t="s">
        <v>0</v>
      </c>
      <c r="B3" s="4" t="s">
        <v>6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8" t="s">
        <v>13</v>
      </c>
    </row>
    <row r="4" spans="1:8" ht="12.75">
      <c r="A4" s="2">
        <v>1</v>
      </c>
      <c r="B4" s="10" t="s">
        <v>14</v>
      </c>
      <c r="C4" s="1">
        <f>(366*0.18+184.54*0.49+(6+1580+7.7+1.2-2.5)*68*0.44+31.54*39.4*0.37+2073.57+325.4+27+34.5+86.8+325+158+278+66+134.8+451+2123.9+1350.56*0.56+3622.62+197.16*0.77+249.37+211.16+7075.17+236.6*0.76+13.34*0.76+551.35*0.77+3*20.5*0.78+547.46+166.3*51.14*0.1934+256.17*94.36*0.4022+183.12*17.2*0.42+6763*0.3+876+1706+15*96.5*0.38+15*45*0.8+186+1428*0.23+74*0.51+21.07+380.12*439.7*0.07+28.61*332*0.09+5427.5*0.1198+68.9+639+73+124+42+175+1480+5711*0.4+234*0.4+152*0.4+1087*0.4+586*0.4+806+0.33*4505*8.18*0.5758)*0.917</f>
        <v>103903.27962769472</v>
      </c>
      <c r="D4" s="2">
        <v>3</v>
      </c>
      <c r="E4" s="2">
        <v>3</v>
      </c>
      <c r="F4" s="1">
        <v>22</v>
      </c>
      <c r="G4" s="2">
        <v>6</v>
      </c>
      <c r="H4" s="3">
        <f aca="true" t="shared" si="0" ref="H4:H18">C4/(D4*F4*E4*G4)</f>
        <v>87.46067308728512</v>
      </c>
    </row>
    <row r="5" spans="1:8" ht="12.75">
      <c r="A5" s="2">
        <v>2</v>
      </c>
      <c r="B5" s="10" t="s">
        <v>15</v>
      </c>
      <c r="C5" s="1">
        <f>(51.18*27.07*0.1352+23.78*87.73*0.5378+137.58*38*0.0124+5427.48*2*0.1197+3*732*0.2434+20*594*0.3357+27*608*0.3284+1*788.61*0.1952+1*828*0.2+2037+7*1184*0.149+882+1572+6712+1*1362*0.1878+1*1497*0.1568)*0.917</f>
        <v>23690.73691867428</v>
      </c>
      <c r="D5" s="2">
        <v>3</v>
      </c>
      <c r="E5" s="2">
        <v>2</v>
      </c>
      <c r="F5" s="1">
        <v>22</v>
      </c>
      <c r="G5" s="2">
        <v>6</v>
      </c>
      <c r="H5" s="3">
        <f t="shared" si="0"/>
        <v>29.912546614487727</v>
      </c>
    </row>
    <row r="6" spans="1:8" ht="12.75">
      <c r="A6" s="2">
        <v>3</v>
      </c>
      <c r="B6" s="10" t="s">
        <v>16</v>
      </c>
      <c r="C6" s="1">
        <f>(28*566*0.176+0.5*258*0.29+38*216*0.44+2*23*0.4)*0.917</f>
        <v>5920.6820259999995</v>
      </c>
      <c r="D6" s="2">
        <v>3</v>
      </c>
      <c r="E6" s="2">
        <v>1</v>
      </c>
      <c r="F6" s="1">
        <v>22</v>
      </c>
      <c r="G6" s="2">
        <v>6</v>
      </c>
      <c r="H6" s="3">
        <f t="shared" si="0"/>
        <v>14.951217237373736</v>
      </c>
    </row>
    <row r="7" spans="1:8" ht="12.75">
      <c r="A7" s="2">
        <v>4</v>
      </c>
      <c r="B7" s="10" t="s">
        <v>17</v>
      </c>
      <c r="C7" s="1">
        <f>(12214+1480+2800+815+227+148+41+139+95+10+3+10+18+75+3*4*4*94*0.4+413+980+225+1229+1986+818+423.5*8.18*0.5758)*0.917</f>
        <v>25240.886832378</v>
      </c>
      <c r="D7" s="2">
        <v>3</v>
      </c>
      <c r="E7" s="2">
        <v>2</v>
      </c>
      <c r="F7" s="1">
        <v>22</v>
      </c>
      <c r="G7" s="2">
        <v>6</v>
      </c>
      <c r="H7" s="3">
        <f t="shared" si="0"/>
        <v>31.86980660653788</v>
      </c>
    </row>
    <row r="8" spans="1:8" ht="12.75">
      <c r="A8" s="2">
        <v>5</v>
      </c>
      <c r="B8" s="10" t="s">
        <v>19</v>
      </c>
      <c r="C8" s="1">
        <f>(3645+3645)*0.917</f>
        <v>6684.93</v>
      </c>
      <c r="D8" s="2">
        <v>3</v>
      </c>
      <c r="E8" s="2">
        <v>1</v>
      </c>
      <c r="F8" s="1">
        <v>22</v>
      </c>
      <c r="G8" s="2">
        <v>6</v>
      </c>
      <c r="H8" s="3">
        <f t="shared" si="0"/>
        <v>16.881136363636365</v>
      </c>
    </row>
    <row r="9" spans="1:8" ht="12.75">
      <c r="A9" s="2">
        <v>6</v>
      </c>
      <c r="B9" s="9" t="s">
        <v>20</v>
      </c>
      <c r="C9" s="1">
        <f>(69.5*0.37+140*47.1*0.5+46.06+251+1183+291+67+78+130+36+38+1916+12.67*472.6*0.51+1245+892*14.2*0.77+0.66*4505*8.18*0.5758+5026+172+807+2800+4800+1039+40*14.11*0.3395+740)*0.917</f>
        <v>46758.46277144841</v>
      </c>
      <c r="D9" s="2">
        <v>3</v>
      </c>
      <c r="E9" s="2">
        <v>3</v>
      </c>
      <c r="F9" s="1">
        <v>22</v>
      </c>
      <c r="G9" s="2">
        <v>6</v>
      </c>
      <c r="H9" s="3">
        <f t="shared" si="0"/>
        <v>39.3589753968421</v>
      </c>
    </row>
    <row r="10" spans="1:8" ht="12.75">
      <c r="A10" s="2">
        <v>7</v>
      </c>
      <c r="B10" s="9" t="s">
        <v>21</v>
      </c>
      <c r="C10" s="1">
        <f>(2572*3.47*0.3325+28+664*51.14*0.1936+650*94.36*0.4022+298*17.2*0.42+6763*2/3+728*0.7+211*5.48*0.39+536+(76.5+31.1)*439.7*0.07+38*332*0.09+1300+555+3992+318+22.4+442.8*27.07*0.135+18*137.5*0.1243+732*0.2434+55*594*0.3357+715+27*608*0.3284+181+4*788*0.2562+14*703*0.2856+540+8*1185*0.15+466+1774+10985)*0.917</f>
        <v>83625.34969830535</v>
      </c>
      <c r="D10" s="2">
        <v>3</v>
      </c>
      <c r="E10" s="2">
        <v>2</v>
      </c>
      <c r="F10" s="1">
        <v>22</v>
      </c>
      <c r="G10" s="2">
        <v>6</v>
      </c>
      <c r="H10" s="3">
        <f t="shared" si="0"/>
        <v>105.58756275038554</v>
      </c>
    </row>
    <row r="11" spans="1:8" ht="12.75">
      <c r="A11" s="2">
        <v>8</v>
      </c>
      <c r="B11" s="9" t="s">
        <v>22</v>
      </c>
      <c r="C11" s="1">
        <f>(2*106*0.15+22*566*0.176+76+33.2+523+3+75+37+58+7318*0.5+193)*0.917</f>
        <v>6309.466184</v>
      </c>
      <c r="D11" s="2">
        <v>3</v>
      </c>
      <c r="E11" s="2">
        <v>1</v>
      </c>
      <c r="F11" s="1">
        <v>22</v>
      </c>
      <c r="G11" s="2">
        <v>6</v>
      </c>
      <c r="H11" s="3">
        <f t="shared" si="0"/>
        <v>15.932995414141415</v>
      </c>
    </row>
    <row r="12" spans="1:8" ht="12.75">
      <c r="A12" s="2">
        <v>9</v>
      </c>
      <c r="B12" s="9" t="s">
        <v>23</v>
      </c>
      <c r="C12" s="1">
        <f>(441*9.08*0.608+195*14.11*0.3395+2030.85)*0.917</f>
        <v>4951.405245255</v>
      </c>
      <c r="D12" s="2">
        <v>3</v>
      </c>
      <c r="E12" s="2">
        <v>2</v>
      </c>
      <c r="F12" s="1">
        <v>22</v>
      </c>
      <c r="G12" s="2">
        <v>6</v>
      </c>
      <c r="H12" s="3">
        <f t="shared" si="0"/>
        <v>6.251774299564395</v>
      </c>
    </row>
    <row r="13" spans="1:8" ht="12.75">
      <c r="A13" s="2">
        <v>10</v>
      </c>
      <c r="B13" s="9" t="s">
        <v>24</v>
      </c>
      <c r="C13" s="1">
        <f>(5046+3645+5046+5046+5046+5046+4605+4605+2944+10018)*0.917</f>
        <v>46810.099</v>
      </c>
      <c r="D13" s="2">
        <v>3</v>
      </c>
      <c r="E13" s="2">
        <v>2</v>
      </c>
      <c r="F13" s="1">
        <v>22</v>
      </c>
      <c r="G13" s="2">
        <v>6</v>
      </c>
      <c r="H13" s="3">
        <f t="shared" si="0"/>
        <v>59.10366035353535</v>
      </c>
    </row>
    <row r="14" spans="1:8" ht="12.75">
      <c r="A14" s="2">
        <v>11</v>
      </c>
      <c r="B14" s="11" t="s">
        <v>25</v>
      </c>
      <c r="C14" s="1">
        <f>(28.5*68*0.44+46*47*0.5+445*0.95*0.74+429.52*0.51+443.4+63*51.14*0.1934+9.5*125.61*0.2758+6.6*17.2*0.42+3.12*22.3*0.36+11.6*439*0.07+52.8*27.07*0.1352+4*137.58*0.124+1*608*0.3284+41*106*0.135+21*23.21*0.3061+14.4*14.11*0.3395)*0.917</f>
        <v>5095.2642622923995</v>
      </c>
      <c r="D14" s="2">
        <v>3</v>
      </c>
      <c r="E14" s="2">
        <v>1</v>
      </c>
      <c r="F14" s="1">
        <v>22</v>
      </c>
      <c r="G14" s="2">
        <v>6</v>
      </c>
      <c r="H14" s="3">
        <f t="shared" si="0"/>
        <v>12.866828945182826</v>
      </c>
    </row>
    <row r="15" spans="1:8" ht="12.75">
      <c r="A15" s="2">
        <v>12</v>
      </c>
      <c r="B15" t="s">
        <v>7</v>
      </c>
      <c r="C15" s="1">
        <f>1</f>
        <v>1</v>
      </c>
      <c r="D15" s="2">
        <v>3</v>
      </c>
      <c r="E15" s="2">
        <v>1</v>
      </c>
      <c r="F15" s="1">
        <v>22</v>
      </c>
      <c r="G15" s="2">
        <v>6</v>
      </c>
      <c r="H15" s="3">
        <f t="shared" si="0"/>
        <v>0.0025252525252525255</v>
      </c>
    </row>
    <row r="16" spans="1:8" ht="12.75">
      <c r="A16" s="2">
        <v>13</v>
      </c>
      <c r="B16" t="s">
        <v>10</v>
      </c>
      <c r="C16" s="1">
        <f>1</f>
        <v>1</v>
      </c>
      <c r="D16" s="2">
        <v>3</v>
      </c>
      <c r="E16" s="2">
        <v>1</v>
      </c>
      <c r="F16" s="1">
        <v>22</v>
      </c>
      <c r="G16" s="2">
        <v>6</v>
      </c>
      <c r="H16" s="3">
        <f t="shared" si="0"/>
        <v>0.0025252525252525255</v>
      </c>
    </row>
    <row r="17" spans="1:8" ht="12.75">
      <c r="A17" s="2">
        <v>14</v>
      </c>
      <c r="B17" t="s">
        <v>9</v>
      </c>
      <c r="C17" s="1">
        <f>1</f>
        <v>1</v>
      </c>
      <c r="D17" s="2">
        <v>3</v>
      </c>
      <c r="E17" s="2">
        <v>1</v>
      </c>
      <c r="F17" s="1">
        <v>22</v>
      </c>
      <c r="G17" s="2">
        <v>6</v>
      </c>
      <c r="H17" s="3">
        <f t="shared" si="0"/>
        <v>0.0025252525252525255</v>
      </c>
    </row>
    <row r="18" spans="1:8" ht="12.75">
      <c r="A18" s="2">
        <v>15</v>
      </c>
      <c r="B18" t="s">
        <v>8</v>
      </c>
      <c r="C18" s="1">
        <f>1</f>
        <v>1</v>
      </c>
      <c r="D18" s="2">
        <v>3</v>
      </c>
      <c r="E18" s="2">
        <v>2</v>
      </c>
      <c r="F18" s="1">
        <v>22</v>
      </c>
      <c r="G18" s="2">
        <v>6</v>
      </c>
      <c r="H18" s="3">
        <f t="shared" si="0"/>
        <v>0.0012626262626262627</v>
      </c>
    </row>
    <row r="19" spans="1:8" ht="12.75">
      <c r="A19" s="2" t="s">
        <v>18</v>
      </c>
      <c r="C19" s="1">
        <f>SUM(C4:C18)</f>
        <v>358994.5625660482</v>
      </c>
      <c r="H19" s="12">
        <f>SUM(H4:H18)</f>
        <v>420.18601545281075</v>
      </c>
    </row>
    <row r="21" spans="1:8" ht="12.75">
      <c r="A21" t="s">
        <v>12</v>
      </c>
      <c r="C21" s="6">
        <v>359010.58</v>
      </c>
      <c r="D21">
        <v>3</v>
      </c>
      <c r="E21">
        <v>3</v>
      </c>
      <c r="F21" s="1">
        <v>22</v>
      </c>
      <c r="G21" s="2">
        <v>6</v>
      </c>
      <c r="H21" s="5">
        <f>C21/(D21*F21*E21*G21)</f>
        <v>302.19745791245793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Nicola Cipolla</dc:creator>
  <cp:keywords/>
  <dc:description/>
  <cp:lastModifiedBy>Ing. Nicola Cipolla</cp:lastModifiedBy>
  <dcterms:created xsi:type="dcterms:W3CDTF">2013-11-13T08:58:14Z</dcterms:created>
  <dcterms:modified xsi:type="dcterms:W3CDTF">2014-08-13T00:39:26Z</dcterms:modified>
  <cp:category/>
  <cp:version/>
  <cp:contentType/>
  <cp:contentStatus/>
</cp:coreProperties>
</file>